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660" tabRatio="933" activeTab="0"/>
  </bookViews>
  <sheets>
    <sheet name="ОДДС" sheetId="1" r:id="rId1"/>
  </sheets>
  <externalReferences>
    <externalReference r:id="rId4"/>
    <externalReference r:id="rId5"/>
    <externalReference r:id="rId6"/>
  </externalReferences>
  <definedNames>
    <definedName name="aaaaa" hidden="1">{#N/A,#N/A,TRUE,"Буржуям"}</definedName>
    <definedName name="b.ym10" hidden="1">{#N/A,#N/A,TRUE,"Буржуям"}</definedName>
    <definedName name="dddddddd" hidden="1">{#N/A,#N/A,TRUE,"Буржуям"}</definedName>
    <definedName name="hjjk" hidden="1">{#N/A,#N/A,TRUE,"Буржуям"}</definedName>
    <definedName name="kkk" hidden="1">{#N/A,#N/A,TRUE,"Буржуям"}</definedName>
    <definedName name="nfyz" hidden="1">{#N/A,#N/A,TRUE,"Буржуям"}</definedName>
    <definedName name="v" hidden="1">{#N/A,#N/A,TRUE,"Буржуям"}</definedName>
    <definedName name="wrn.справка._.для._.Отдела._.МС." hidden="1">{#N/A,#N/A,TRUE,"Буржуям"}</definedName>
    <definedName name="а" hidden="1">{#N/A,#N/A,TRUE,"Буржуям"}</definedName>
    <definedName name="А11">#REF!</definedName>
    <definedName name="август" hidden="1">{#N/A,#N/A,TRUE,"Буржуям"}</definedName>
    <definedName name="апр" hidden="1">{#N/A,#N/A,TRUE,"Буржуям"}</definedName>
    <definedName name="апрель" hidden="1">{#N/A,#N/A,TRUE,"Буржуям"}</definedName>
    <definedName name="бланк" hidden="1">{#N/A,#N/A,TRUE,"Буржуям"}</definedName>
    <definedName name="взносы" hidden="1">{#N/A,#N/A,TRUE,"Буржуям"}</definedName>
    <definedName name="вставка" hidden="1">{#N/A,#N/A,TRUE,"Буржуям"}</definedName>
    <definedName name="выплата" hidden="1">{#N/A,#N/A,TRUE,"Буржуям"}</definedName>
    <definedName name="газета" hidden="1">{#N/A,#N/A,TRUE,"Буржуям"}</definedName>
    <definedName name="гриф" hidden="1">{#N/A,#N/A,TRUE,"Буржуям"}</definedName>
    <definedName name="завод" hidden="1">{#N/A,#N/A,TRUE,"Буржуям"}</definedName>
    <definedName name="задел" hidden="1">{#N/A,#N/A,TRUE,"Буржуям"}</definedName>
    <definedName name="заказ" hidden="1">{#N/A,#N/A,TRUE,"Буржуям"}</definedName>
    <definedName name="затраты" hidden="1">{#N/A,#N/A,TRUE,"Буржуям"}</definedName>
    <definedName name="испрза11мес" hidden="1">{#N/A,#N/A,TRUE,"Буржуям"}</definedName>
    <definedName name="июль" hidden="1">{#N/A,#N/A,TRUE,"Буржуям"}</definedName>
    <definedName name="июль5" hidden="1">{#N/A,#N/A,TRUE,"Буржуям"}</definedName>
    <definedName name="июнь" hidden="1">{#N/A,#N/A,TRUE,"Буржуям"}</definedName>
    <definedName name="июнь1" hidden="1">{#N/A,#N/A,TRUE,"Буржуям"}</definedName>
    <definedName name="июнь101" hidden="1">{#N/A,#N/A,TRUE,"Буржуям"}</definedName>
    <definedName name="июнь6" hidden="1">{#N/A,#N/A,TRUE,"Буржуям"}</definedName>
    <definedName name="Люзя" hidden="1">{#N/A,#N/A,TRUE,"Буржуям"}</definedName>
    <definedName name="май" hidden="1">{#N/A,#N/A,TRUE,"Буржуям"}</definedName>
    <definedName name="май5" hidden="1">{#N/A,#N/A,TRUE,"Буржуям"}</definedName>
    <definedName name="март" hidden="1">{#N/A,#N/A,TRUE,"Буржуям"}</definedName>
    <definedName name="март2" hidden="1">{#N/A,#N/A,TRUE,"Буржуям"}</definedName>
    <definedName name="март3" hidden="1">{#N/A,#N/A,TRUE,"Буржуям"}</definedName>
    <definedName name="март5" hidden="1">{#N/A,#N/A,TRUE,"Буржуям"}</definedName>
    <definedName name="мес" hidden="1">{#N/A,#N/A,TRUE,"Буржуям"}</definedName>
    <definedName name="месяц" hidden="1">{#N/A,#N/A,TRUE,"Буржуям"}</definedName>
    <definedName name="месяц5" hidden="1">{#N/A,#N/A,TRUE,"Буржуям"}</definedName>
    <definedName name="мост" hidden="1">{#N/A,#N/A,TRUE,"Буржуям"}</definedName>
    <definedName name="н.форма" hidden="1">{#N/A,#N/A,TRUE,"Буржуям"}</definedName>
    <definedName name="нур" hidden="1">{#N/A,#N/A,TRUE,"Буржуям"}</definedName>
    <definedName name="нурис" hidden="1">{#N/A,#N/A,TRUE,"Буржуям"}</definedName>
    <definedName name="нурисламова" hidden="1">{#N/A,#N/A,TRUE,"Буржуям"}</definedName>
    <definedName name="_xlnm.Print_Area" localSheetId="0">'ОДДС'!$B$1:$DC$91</definedName>
    <definedName name="октябрь" hidden="1">{#N/A,#N/A,TRUE,"Буржуям"}</definedName>
    <definedName name="оооо" hidden="1">{,#N/A,TRUE,""}</definedName>
    <definedName name="по" hidden="1">{#N/A,#N/A,TRUE,"Буржуям"}</definedName>
    <definedName name="помощь" hidden="1">{#N/A,#N/A,TRUE,"Буржуям"}</definedName>
    <definedName name="прибыль" hidden="1">{#N/A,#N/A,TRUE,"Буржуям"}</definedName>
    <definedName name="проезд" hidden="1">{#N/A,#N/A,TRUE,"Буржуям"}</definedName>
    <definedName name="прочие" hidden="1">{#N/A,#N/A,TRUE,"Буржуям"}</definedName>
    <definedName name="расфивровка" hidden="1">{#N/A,#N/A,TRUE,"Буржуям"}</definedName>
    <definedName name="расход" hidden="1">{#N/A,#N/A,TRUE,"Буржуям"}</definedName>
    <definedName name="связи" hidden="1">{#N/A,#N/A,TRUE,"Буржуям"}</definedName>
    <definedName name="слон" hidden="1">{#N/A,#N/A,TRUE,"Буржуям"}</definedName>
    <definedName name="содерж" hidden="1">{#N/A,#N/A,TRUE,"Буржуям"}</definedName>
    <definedName name="солнце" hidden="1">{#N/A,#N/A,TRUE,"Буржуям"}</definedName>
    <definedName name="соц.сфера" hidden="1">{#N/A,#N/A,TRUE,"Буржуям"}</definedName>
    <definedName name="соцсфера" hidden="1">{#N/A,#N/A,TRUE,"Буржуям"}</definedName>
    <definedName name="список">#REF!</definedName>
    <definedName name="ссс" hidden="1">{#N/A,#N/A,TRUE,"Буржуям"}</definedName>
    <definedName name="сфера" hidden="1">{#N/A,#N/A,TRUE,"Буржуям"}</definedName>
    <definedName name="таня" hidden="1">{#N/A,#N/A,TRUE,"Буржуям"}</definedName>
    <definedName name="татьяна" hidden="1">{#N/A,#N/A,TRUE,"Буржуям"}</definedName>
    <definedName name="тня" hidden="1">{#N/A,#N/A,TRUE,"Буржуям"}</definedName>
    <definedName name="услуги" hidden="1">{#N/A,#N/A,TRUE,"Буржуям"}</definedName>
    <definedName name="ФЗП" hidden="1">{#N/A,#N/A,TRUE,"Буржуям"}</definedName>
    <definedName name="финанс" hidden="1">{#N/A,#N/A,TRUE,"Буржуям"}</definedName>
    <definedName name="финансы" hidden="1">{#N/A,#N/A,TRUE,"Буржуям"}</definedName>
    <definedName name="форма" hidden="1">{#N/A,#N/A,TRUE,"Буржуям"}</definedName>
    <definedName name="ыыы" hidden="1">{,#N/A,TRUE,""}</definedName>
    <definedName name="эра" hidden="1">{#N/A,#N/A,TRUE,"Буржуям"}</definedName>
    <definedName name="январь" hidden="1">{#N/A,#N/A,TRUE,"Буржуям"}</definedName>
  </definedNames>
  <calcPr fullCalcOnLoad="1"/>
</workbook>
</file>

<file path=xl/sharedStrings.xml><?xml version="1.0" encoding="utf-8"?>
<sst xmlns="http://schemas.openxmlformats.org/spreadsheetml/2006/main" count="209" uniqueCount="92">
  <si>
    <t>приказа от ______20__г. №___</t>
  </si>
  <si>
    <t>Отчет о движении денежных средств</t>
  </si>
  <si>
    <t>за</t>
  </si>
  <si>
    <t>г.</t>
  </si>
  <si>
    <t>Коды</t>
  </si>
  <si>
    <t>Форма по ОКУД</t>
  </si>
  <si>
    <t>0710004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</si>
  <si>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</si>
  <si>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</si>
  <si>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</si>
  <si>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</si>
  <si>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</si>
  <si>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
деятельности</t>
  </si>
  <si>
    <t>по ОКВЭД</t>
  </si>
  <si>
    <t>Организационно-правовая форма/форма собственности</t>
  </si>
  <si>
    <t>по ОКОПФ/ОКФС</t>
  </si>
  <si>
    <t>Единица измерения: тыс. руб./млн. руб. (ненужное зачеркнуть)</t>
  </si>
  <si>
    <t>по ОКЕИ</t>
  </si>
  <si>
    <t>Наименование показателя</t>
  </si>
  <si>
    <t>Код</t>
  </si>
  <si>
    <t xml:space="preserve">За </t>
  </si>
  <si>
    <t>строки</t>
  </si>
  <si>
    <t>Денежные потоки от текущих операций</t>
  </si>
  <si>
    <t>Поступления - всего</t>
  </si>
  <si>
    <t>в том числе:</t>
  </si>
  <si>
    <t>от продажи продукции, товаров, работ и услуг</t>
  </si>
  <si>
    <t>из них основному обществу:</t>
  </si>
  <si>
    <t>арендных платежей, лицензионных платежей, роялти,
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</si>
  <si>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</si>
  <si>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</si>
  <si>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</si>
  <si>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(</t>
  </si>
  <si>
    <t>)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</si>
  <si>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</si>
  <si>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</si>
  <si>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</si>
  <si>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 xml:space="preserve">налога на прибыль организаций </t>
  </si>
  <si>
    <t>прочие платежи</t>
  </si>
  <si>
    <t>Сальдо денежных потоков от текущих операций</t>
  </si>
  <si>
    <t>Денежные потоки от инвестиционных операций</t>
  </si>
  <si>
    <t xml:space="preserve"> 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</si>
  <si>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</si>
  <si>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 прав требованиия денежных средств к другим лицам)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</si>
  <si>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</si>
  <si>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</si>
  <si>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</si>
  <si>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</si>
  <si>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</si>
  <si>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</si>
  <si>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</si>
  <si>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</si>
  <si>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</si>
  <si>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</si>
  <si>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</si>
  <si>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</si>
  <si>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</si>
  <si>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</si>
  <si>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</si>
  <si>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</si>
  <si>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</si>
  <si>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</si>
  <si>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</si>
  <si>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</si>
  <si>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</si>
  <si>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</si>
  <si>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</si>
  <si>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 xml:space="preserve"> г.</t>
  </si>
  <si>
    <t>МП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</si>
  <si>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</si>
  <si>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</si>
  <si>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 xml:space="preserve">                   ОАО Нефтекамский автозавод</t>
  </si>
  <si>
    <t>057445101</t>
  </si>
  <si>
    <t>264004103</t>
  </si>
  <si>
    <t>машиностроение</t>
  </si>
  <si>
    <t>34.20/34.10.4/34.10.3</t>
  </si>
  <si>
    <t>47</t>
  </si>
  <si>
    <t>42</t>
  </si>
  <si>
    <t>384</t>
  </si>
  <si>
    <t>Ф.М.Насибуллина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</si>
  <si>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</si>
  <si>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13</t>
  </si>
  <si>
    <t xml:space="preserve"> </t>
  </si>
  <si>
    <t>год</t>
  </si>
  <si>
    <t>Н.Н.Пронин</t>
  </si>
  <si>
    <t>14</t>
  </si>
  <si>
    <t>из них от основного общества :</t>
  </si>
  <si>
    <t>в связи с приобретением акций других организаций (долей участия) в других организациях</t>
  </si>
  <si>
    <t>12</t>
  </si>
  <si>
    <t>31</t>
  </si>
  <si>
    <t>января</t>
  </si>
  <si>
    <t>01</t>
  </si>
  <si>
    <t>2014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</si>
</sst>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_р_._-;\-* #,##0\ _р_._-;_-* &quot;-&quot;\ _р_._-;_-@_-"/>
    <numFmt numFmtId="165" formatCode="_-* #,##0_р_._-;\-* #,##0_р_._-;_-* &quot;-&quot;??_р_._-;_-@_-"/>
    <numFmt numFmtId="166" formatCode="_-* #,##0.00\ _р_._-;\-* #,##0.00\ _р_._-;_-* &quot;-&quot;??\ _р_._-;_-@_-"/>
    <numFmt numFmtId="167" formatCode="#,##0_р_.;\(#,##0_р\)_."/>
    <numFmt numFmtId="168" formatCode="#,##0.0_р_.;\(#,##0.0_р\)_."/>
    <numFmt numFmtId="169" formatCode="#,##0_ ;\-#,##0\ "/>
    <numFmt numFmtId="170" formatCode="yyyy/mm/dd"/>
    <numFmt numFmtId="171" formatCode="#,##0.00000_р_.;\(#,##0.00000_р\)_."/>
    <numFmt numFmtId="172" formatCode="#,##0.00_ ;\-#,##0.00\ "/>
    <numFmt numFmtId="173" formatCode="#,##0.0"/>
    <numFmt numFmtId="174" formatCode="0.0"/>
    <numFmt numFmtId="175" formatCode="0.00;[Red]0.00"/>
    <numFmt numFmtId="176" formatCode="0.0000"/>
    <numFmt numFmtId="177" formatCode="0.000"/>
    <numFmt numFmtId="178" formatCode="000000"/>
    <numFmt numFmtId="179" formatCode="#,##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_р_._-;\-* #,##0.0_р_._-;_-* &quot;-&quot;??_р_._-;_-@_-"/>
    <numFmt numFmtId="197" formatCode="[$-FC19]d\ mmmm\ yyyy\ &quot;г.&quot;"/>
    <numFmt numFmtId="198" formatCode="#,##0.00_р_.;\(#,##0.00_р\)_."/>
    <numFmt numFmtId="199" formatCode="#,##0.000_р_.;\(#,##0.000_р\)_."/>
    <numFmt numFmtId="200" formatCode="_-* #,##0.0_р_._-;\-* #,##0.0_р_._-;_-* &quot;-&quot;_р_._-;_-@_-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#,##0_ ;[Red]\-#,##0\ "/>
    <numFmt numFmtId="204" formatCode="#,##0_р_."/>
    <numFmt numFmtId="205" formatCode="0.000000"/>
    <numFmt numFmtId="206" formatCode="0.00000"/>
    <numFmt numFmtId="207" formatCode="_-* #,##0.0\ _р_._-;\-* #,##0.0\ _р_._-;_-* &quot;-&quot;\ _р_._-;_-@_-"/>
    <numFmt numFmtId="208" formatCode="_-* #,##0.00\ _р_._-;\-* #,##0.00\ _р_._-;_-* &quot;-&quot;\ _р_._-;_-@_-"/>
    <numFmt numFmtId="209" formatCode="_-* #,##0.0\ _р_._-;\-* #,##0.0\ _р_._-;_-* &quot;-&quot;??\ _р_._-;_-@_-"/>
    <numFmt numFmtId="210" formatCode="_-* #,##0\ _р_._-;\-* #,##0\ _р_._-;_-* &quot;-&quot;??\ _р_._-;_-@_-"/>
    <numFmt numFmtId="211" formatCode="#,##0.0000_р_.;\(#,##0.0000_р\)_.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%"/>
    <numFmt numFmtId="217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2"/>
      <color indexed="24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6" applyNumberFormat="0" applyFill="0" applyAlignment="0" applyProtection="0"/>
    <xf numFmtId="0" fontId="7" fillId="0" borderId="7" applyProtection="0">
      <alignment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7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18" xfId="0" applyFont="1" applyBorder="1" applyAlignment="1">
      <alignment horizontal="left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13" xfId="0" applyFont="1" applyBorder="1" applyAlignment="1">
      <alignment/>
    </xf>
    <xf numFmtId="0" fontId="30" fillId="0" borderId="12" xfId="0" applyFont="1" applyBorder="1" applyAlignment="1">
      <alignment wrapText="1"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 vertical="top"/>
    </xf>
    <xf numFmtId="0" fontId="20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5" fillId="0" borderId="28" xfId="0" applyFont="1" applyBorder="1" applyAlignment="1">
      <alignment horizontal="left" vertical="top"/>
    </xf>
    <xf numFmtId="0" fontId="20" fillId="0" borderId="28" xfId="0" applyFont="1" applyBorder="1" applyAlignment="1">
      <alignment/>
    </xf>
    <xf numFmtId="0" fontId="30" fillId="0" borderId="16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vertical="top"/>
    </xf>
    <xf numFmtId="0" fontId="20" fillId="0" borderId="24" xfId="0" applyFont="1" applyBorder="1" applyAlignment="1">
      <alignment horizontal="center" wrapText="1"/>
    </xf>
    <xf numFmtId="0" fontId="20" fillId="0" borderId="25" xfId="0" applyFont="1" applyBorder="1" applyAlignment="1">
      <alignment horizontal="center" wrapText="1"/>
    </xf>
    <xf numFmtId="0" fontId="20" fillId="0" borderId="17" xfId="0" applyFont="1" applyBorder="1" applyAlignment="1">
      <alignment/>
    </xf>
    <xf numFmtId="0" fontId="30" fillId="0" borderId="27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/>
    </xf>
    <xf numFmtId="0" fontId="20" fillId="0" borderId="30" xfId="0" applyFont="1" applyBorder="1" applyAlignment="1">
      <alignment/>
    </xf>
    <xf numFmtId="0" fontId="30" fillId="0" borderId="31" xfId="0" applyFont="1" applyBorder="1" applyAlignment="1">
      <alignment horizontal="center" vertical="top" wrapText="1"/>
    </xf>
    <xf numFmtId="0" fontId="28" fillId="0" borderId="0" xfId="0" applyFont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top"/>
    </xf>
    <xf numFmtId="0" fontId="28" fillId="0" borderId="0" xfId="0" applyFont="1" applyAlignment="1">
      <alignment/>
    </xf>
    <xf numFmtId="0" fontId="25" fillId="0" borderId="28" xfId="0" applyFont="1" applyBorder="1" applyAlignment="1">
      <alignment horizontal="left" vertical="top" indent="2"/>
    </xf>
    <xf numFmtId="0" fontId="25" fillId="0" borderId="17" xfId="0" applyFont="1" applyBorder="1" applyAlignment="1">
      <alignment horizontal="left" vertical="top" indent="2"/>
    </xf>
    <xf numFmtId="0" fontId="20" fillId="0" borderId="1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23" xfId="0" applyFont="1" applyBorder="1" applyAlignment="1">
      <alignment horizontal="right"/>
    </xf>
    <xf numFmtId="0" fontId="20" fillId="0" borderId="33" xfId="0" applyFont="1" applyBorder="1" applyAlignment="1">
      <alignment horizontal="right"/>
    </xf>
    <xf numFmtId="0" fontId="20" fillId="0" borderId="33" xfId="0" applyFont="1" applyBorder="1" applyAlignment="1">
      <alignment horizontal="center"/>
    </xf>
    <xf numFmtId="0" fontId="20" fillId="0" borderId="28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0" fillId="0" borderId="29" xfId="0" applyFont="1" applyBorder="1" applyAlignment="1">
      <alignment horizontal="center"/>
    </xf>
    <xf numFmtId="0" fontId="20" fillId="0" borderId="34" xfId="0" applyFont="1" applyBorder="1" applyAlignment="1">
      <alignment horizontal="right"/>
    </xf>
    <xf numFmtId="0" fontId="20" fillId="0" borderId="33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5" fillId="0" borderId="28" xfId="0" applyFont="1" applyBorder="1" applyAlignment="1">
      <alignment horizontal="left" vertical="top" indent="2"/>
    </xf>
    <xf numFmtId="0" fontId="25" fillId="0" borderId="11" xfId="0" applyFont="1" applyBorder="1" applyAlignment="1">
      <alignment horizontal="left" vertical="top" indent="2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20" fillId="0" borderId="29" xfId="0" applyFont="1" applyBorder="1" applyAlignment="1">
      <alignment horizontal="left" wrapText="1" indent="1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right"/>
    </xf>
    <xf numFmtId="0" fontId="30" fillId="0" borderId="29" xfId="0" applyFont="1" applyBorder="1" applyAlignment="1">
      <alignment horizontal="left"/>
    </xf>
    <xf numFmtId="0" fontId="30" fillId="0" borderId="29" xfId="0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44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20" fillId="0" borderId="29" xfId="0" applyFont="1" applyBorder="1" applyAlignment="1">
      <alignment horizontal="left" wrapText="1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5" fillId="0" borderId="11" xfId="0" applyFont="1" applyBorder="1" applyAlignment="1">
      <alignment horizontal="left" vertical="top" indent="1"/>
    </xf>
    <xf numFmtId="0" fontId="20" fillId="0" borderId="46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30" fillId="0" borderId="29" xfId="0" applyFont="1" applyBorder="1" applyAlignment="1">
      <alignment vertical="top" wrapText="1"/>
    </xf>
    <xf numFmtId="0" fontId="30" fillId="0" borderId="45" xfId="0" applyFont="1" applyBorder="1" applyAlignment="1">
      <alignment vertical="top" wrapText="1"/>
    </xf>
    <xf numFmtId="0" fontId="20" fillId="0" borderId="29" xfId="0" applyFont="1" applyBorder="1" applyAlignment="1">
      <alignment horizontal="left" indent="1"/>
    </xf>
    <xf numFmtId="0" fontId="20" fillId="0" borderId="50" xfId="0" applyFont="1" applyBorder="1" applyAlignment="1">
      <alignment horizontal="left"/>
    </xf>
    <xf numFmtId="0" fontId="20" fillId="0" borderId="29" xfId="0" applyFont="1" applyBorder="1" applyAlignment="1">
      <alignment horizontal="left" vertical="top" wrapText="1" indent="1"/>
    </xf>
    <xf numFmtId="0" fontId="20" fillId="0" borderId="45" xfId="0" applyFont="1" applyBorder="1" applyAlignment="1">
      <alignment horizontal="left" vertical="top" wrapText="1" indent="1"/>
    </xf>
    <xf numFmtId="0" fontId="20" fillId="0" borderId="29" xfId="0" applyFont="1" applyBorder="1" applyAlignment="1">
      <alignment horizontal="left"/>
    </xf>
    <xf numFmtId="0" fontId="20" fillId="0" borderId="33" xfId="0" applyFont="1" applyBorder="1" applyAlignment="1">
      <alignment horizontal="left" indent="1"/>
    </xf>
    <xf numFmtId="0" fontId="20" fillId="0" borderId="51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0" fillId="0" borderId="11" xfId="0" applyFont="1" applyBorder="1" applyAlignment="1">
      <alignment horizontal="center" wrapText="1"/>
    </xf>
    <xf numFmtId="0" fontId="30" fillId="0" borderId="32" xfId="0" applyFont="1" applyBorder="1" applyAlignment="1">
      <alignment horizontal="center" wrapText="1"/>
    </xf>
    <xf numFmtId="0" fontId="20" fillId="0" borderId="32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5" xfId="0" applyFont="1" applyBorder="1" applyAlignment="1">
      <alignment horizontal="center"/>
    </xf>
    <xf numFmtId="0" fontId="20" fillId="0" borderId="27" xfId="0" applyFont="1" applyBorder="1" applyAlignment="1">
      <alignment horizontal="left" indent="1"/>
    </xf>
    <xf numFmtId="0" fontId="20" fillId="0" borderId="45" xfId="0" applyFont="1" applyBorder="1" applyAlignment="1">
      <alignment horizontal="left" indent="1"/>
    </xf>
    <xf numFmtId="0" fontId="20" fillId="0" borderId="28" xfId="0" applyFont="1" applyBorder="1" applyAlignment="1" quotePrefix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5" fillId="0" borderId="33" xfId="0" applyFont="1" applyBorder="1" applyAlignment="1">
      <alignment horizontal="left"/>
    </xf>
    <xf numFmtId="0" fontId="20" fillId="0" borderId="27" xfId="0" applyFont="1" applyBorder="1" applyAlignment="1">
      <alignment horizontal="left" wrapText="1" indent="1"/>
    </xf>
    <xf numFmtId="0" fontId="25" fillId="0" borderId="28" xfId="0" applyFont="1" applyBorder="1" applyAlignment="1">
      <alignment horizontal="left" vertical="top" indent="1"/>
    </xf>
    <xf numFmtId="0" fontId="20" fillId="0" borderId="23" xfId="0" applyFont="1" applyBorder="1" applyAlignment="1">
      <alignment horizontal="left" wrapText="1" indent="1"/>
    </xf>
    <xf numFmtId="0" fontId="20" fillId="0" borderId="33" xfId="0" applyFont="1" applyBorder="1" applyAlignment="1">
      <alignment horizontal="left" wrapText="1" indent="1"/>
    </xf>
    <xf numFmtId="0" fontId="20" fillId="0" borderId="28" xfId="0" applyFont="1" applyBorder="1" applyAlignment="1">
      <alignment horizontal="left" wrapText="1" inden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49" fontId="20" fillId="0" borderId="56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0" fillId="0" borderId="27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3" xfId="0" applyFont="1" applyBorder="1" applyAlignment="1">
      <alignment/>
    </xf>
    <xf numFmtId="0" fontId="30" fillId="0" borderId="14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top"/>
    </xf>
    <xf numFmtId="0" fontId="28" fillId="0" borderId="33" xfId="0" applyFont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49" fontId="28" fillId="0" borderId="36" xfId="0" applyNumberFormat="1" applyFont="1" applyBorder="1" applyAlignment="1">
      <alignment horizontal="center"/>
    </xf>
    <xf numFmtId="49" fontId="28" fillId="0" borderId="37" xfId="0" applyNumberFormat="1" applyFont="1" applyBorder="1" applyAlignment="1">
      <alignment horizontal="center"/>
    </xf>
    <xf numFmtId="49" fontId="28" fillId="0" borderId="38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left"/>
    </xf>
    <xf numFmtId="49" fontId="26" fillId="0" borderId="33" xfId="0" applyNumberFormat="1" applyFont="1" applyBorder="1" applyAlignment="1">
      <alignment horizontal="left"/>
    </xf>
    <xf numFmtId="0" fontId="32" fillId="0" borderId="33" xfId="0" applyFont="1" applyBorder="1" applyAlignment="1">
      <alignment horizontal="left"/>
    </xf>
    <xf numFmtId="0" fontId="28" fillId="0" borderId="54" xfId="0" applyFont="1" applyBorder="1" applyAlignment="1">
      <alignment horizontal="center"/>
    </xf>
    <xf numFmtId="49" fontId="28" fillId="0" borderId="57" xfId="0" applyNumberFormat="1" applyFont="1" applyBorder="1" applyAlignment="1">
      <alignment horizontal="center"/>
    </xf>
    <xf numFmtId="49" fontId="28" fillId="0" borderId="58" xfId="0" applyNumberFormat="1" applyFont="1" applyBorder="1" applyAlignment="1">
      <alignment horizontal="center"/>
    </xf>
    <xf numFmtId="49" fontId="28" fillId="0" borderId="59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 wrapText="1"/>
    </xf>
    <xf numFmtId="0" fontId="32" fillId="0" borderId="33" xfId="0" applyFont="1" applyBorder="1" applyAlignment="1">
      <alignment horizontal="left" wrapText="1"/>
    </xf>
    <xf numFmtId="0" fontId="28" fillId="0" borderId="33" xfId="0" applyFont="1" applyBorder="1" applyAlignment="1">
      <alignment horizontal="left" wrapText="1"/>
    </xf>
    <xf numFmtId="0" fontId="28" fillId="0" borderId="33" xfId="0" applyFont="1" applyBorder="1" applyAlignment="1">
      <alignment horizontal="left"/>
    </xf>
    <xf numFmtId="0" fontId="28" fillId="0" borderId="0" xfId="0" applyFont="1" applyAlignment="1">
      <alignment horizontal="left"/>
    </xf>
    <xf numFmtId="49" fontId="28" fillId="0" borderId="33" xfId="0" applyNumberFormat="1" applyFont="1" applyBorder="1" applyAlignment="1">
      <alignment horizontal="left"/>
    </xf>
    <xf numFmtId="49" fontId="28" fillId="0" borderId="33" xfId="0" applyNumberFormat="1" applyFont="1" applyBorder="1" applyAlignment="1">
      <alignment horizontal="center"/>
    </xf>
    <xf numFmtId="0" fontId="28" fillId="0" borderId="60" xfId="0" applyFont="1" applyBorder="1" applyAlignment="1" quotePrefix="1">
      <alignment horizontal="center"/>
    </xf>
    <xf numFmtId="0" fontId="28" fillId="0" borderId="61" xfId="0" applyFont="1" applyBorder="1" applyAlignment="1">
      <alignment horizontal="center"/>
    </xf>
    <xf numFmtId="0" fontId="28" fillId="0" borderId="62" xfId="0" applyFont="1" applyBorder="1" applyAlignment="1">
      <alignment horizontal="center"/>
    </xf>
    <xf numFmtId="0" fontId="20" fillId="0" borderId="27" xfId="0" applyFont="1" applyBorder="1" applyAlignment="1">
      <alignment horizontal="right"/>
    </xf>
    <xf numFmtId="0" fontId="20" fillId="0" borderId="29" xfId="0" applyFont="1" applyBorder="1" applyAlignment="1">
      <alignment horizontal="right"/>
    </xf>
    <xf numFmtId="0" fontId="20" fillId="0" borderId="45" xfId="0" applyFont="1" applyBorder="1" applyAlignment="1">
      <alignment horizontal="left"/>
    </xf>
    <xf numFmtId="0" fontId="20" fillId="0" borderId="27" xfId="0" applyFont="1" applyBorder="1" applyAlignment="1">
      <alignment horizontal="left" vertical="top" wrapText="1" indent="1"/>
    </xf>
    <xf numFmtId="0" fontId="30" fillId="0" borderId="0" xfId="0" applyFont="1" applyBorder="1" applyAlignment="1">
      <alignment horizontal="center" wrapText="1"/>
    </xf>
    <xf numFmtId="0" fontId="20" fillId="0" borderId="29" xfId="0" applyFont="1" applyBorder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ЗАГОЛОВОК2" xfId="51"/>
    <cellStyle name="Итог" xfId="52"/>
    <cellStyle name="ИТОГОВЫЙ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" xfId="63"/>
    <cellStyle name="Текст предупреждения" xfId="64"/>
    <cellStyle name="Тысячи [0]_15a" xfId="65"/>
    <cellStyle name="Тысячи_15a" xfId="66"/>
    <cellStyle name="ФИКСИРОВАННЫЙ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ika\temp\&#1052;&#1086;&#1080;%20&#1076;&#1086;&#1082;&#1091;&#1084;&#1077;&#1085;&#1090;&#1099;\&#1052;&#1057;&#1041;&#1059;\2002&#1075;&#1086;&#1076;\1%20&#1082;&#1074;&#1072;&#1088;&#1090;&#1072;&#1083;\&#1086;&#1073;&#1086;&#1088;&#1072;&#1095;&#1080;&#1074;&#1072;&#1077;&#1084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&#1100;&#1074;&#1080;&#1088;&#1072;\&#1046;-o\2011\&#1046;-&#1054;%2098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"/>
      <sheetName val="01.04"/>
      <sheetName val="НИОКР"/>
      <sheetName val="сп работники"/>
      <sheetName val="241"/>
      <sheetName val="резерв д-з готово"/>
      <sheetName val="стр-245 исп"/>
      <sheetName val="Лист1"/>
      <sheetName val="Лист2"/>
      <sheetName val="Лист3"/>
      <sheetName val="география исп"/>
      <sheetName val="окт"/>
      <sheetName val="смета 2001на3.10"/>
      <sheetName val="Стомость "/>
      <sheetName val="Бюджет"/>
      <sheetName val="Плн. себ.дек.(2001-1)  1,11"/>
      <sheetName val="Титул"/>
      <sheetName val="Энергия"/>
      <sheetName val="основ.показ (4)"/>
      <sheetName val="июль (20,06)"/>
      <sheetName val="НОЯБ тек (9)"/>
      <sheetName val="НОЯБ тек (8)"/>
      <sheetName val="Январь"/>
      <sheetName val="Бюджет (1в) (4)"/>
      <sheetName val="СГМех"/>
      <sheetName val="Р2.2 (15,08,02)"/>
      <sheetName val="Зарплата"/>
      <sheetName val="ФАКТ бюд по видам за 1кв "/>
      <sheetName val="Р2.1 (2)"/>
      <sheetName val="анализ (5)"/>
      <sheetName val="допущ"/>
      <sheetName val="сальдо на 30.11.06.      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ачиваемость"/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C91"/>
  <sheetViews>
    <sheetView tabSelected="1" zoomScaleSheetLayoutView="100" zoomScalePageLayoutView="0" workbookViewId="0" topLeftCell="A1">
      <selection activeCell="DC1" sqref="DC1:DC2"/>
    </sheetView>
  </sheetViews>
  <sheetFormatPr defaultColWidth="0.875" defaultRowHeight="12.75"/>
  <cols>
    <col min="1" max="1" width="0.875" style="1" customWidth="1"/>
    <col min="2" max="2" width="2.75390625" style="1" customWidth="1"/>
    <col min="3" max="3" width="2.375" style="1" customWidth="1"/>
    <col min="4" max="4" width="2.625" style="1" customWidth="1"/>
    <col min="5" max="5" width="0.12890625" style="1" customWidth="1"/>
    <col min="6" max="71" width="0.875" style="1" customWidth="1"/>
    <col min="72" max="72" width="16.125" style="1" customWidth="1"/>
    <col min="73" max="73" width="7.875" style="1" customWidth="1"/>
    <col min="74" max="16384" width="0.875" style="1" customWidth="1"/>
  </cols>
  <sheetData>
    <row r="1" spans="74:107" ht="14.25" customHeight="1"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3"/>
    </row>
    <row r="2" spans="74:107" ht="12" customHeight="1"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3"/>
    </row>
    <row r="3" ht="12" customHeight="1">
      <c r="DC3" s="3" t="s">
        <v>0</v>
      </c>
    </row>
    <row r="4" spans="2:107" s="6" customFormat="1" ht="15">
      <c r="B4" s="114" t="s">
        <v>1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4"/>
      <c r="CJ4" s="4"/>
      <c r="CK4" s="4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</row>
    <row r="5" spans="27:106" s="6" customFormat="1" ht="13.5" customHeight="1" thickBot="1">
      <c r="AA5" s="7" t="s">
        <v>2</v>
      </c>
      <c r="AB5" s="7"/>
      <c r="AC5" s="7"/>
      <c r="AD5" s="7"/>
      <c r="AE5" s="163" t="s">
        <v>82</v>
      </c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4">
        <v>20</v>
      </c>
      <c r="AZ5" s="164"/>
      <c r="BA5" s="164"/>
      <c r="BB5" s="164"/>
      <c r="BC5" s="157" t="s">
        <v>80</v>
      </c>
      <c r="BD5" s="157"/>
      <c r="BE5" s="157"/>
      <c r="BF5" s="157"/>
      <c r="BG5" s="7"/>
      <c r="BH5" s="7" t="s">
        <v>3</v>
      </c>
      <c r="BI5" s="7"/>
      <c r="BJ5" s="5"/>
      <c r="CI5" s="159" t="s">
        <v>4</v>
      </c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</row>
    <row r="6" spans="2:106" s="6" customFormat="1" ht="13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9" t="s">
        <v>5</v>
      </c>
      <c r="CI6" s="160" t="s">
        <v>6</v>
      </c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2"/>
    </row>
    <row r="7" spans="2:106" s="6" customFormat="1" ht="13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9" t="s">
        <v>7</v>
      </c>
      <c r="CI7" s="153" t="s">
        <v>88</v>
      </c>
      <c r="CJ7" s="154"/>
      <c r="CK7" s="154"/>
      <c r="CL7" s="154"/>
      <c r="CM7" s="154"/>
      <c r="CN7" s="154"/>
      <c r="CO7" s="154" t="s">
        <v>90</v>
      </c>
      <c r="CP7" s="154"/>
      <c r="CQ7" s="154"/>
      <c r="CR7" s="154"/>
      <c r="CS7" s="154"/>
      <c r="CT7" s="154"/>
      <c r="CU7" s="154"/>
      <c r="CV7" s="154"/>
      <c r="CW7" s="154" t="s">
        <v>91</v>
      </c>
      <c r="CX7" s="154"/>
      <c r="CY7" s="154"/>
      <c r="CZ7" s="154"/>
      <c r="DA7" s="154"/>
      <c r="DB7" s="155"/>
    </row>
    <row r="8" spans="2:106" s="6" customFormat="1" ht="13.5" customHeight="1">
      <c r="B8" s="8" t="s">
        <v>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58" t="s">
        <v>70</v>
      </c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Z8" s="8"/>
      <c r="CA8" s="8"/>
      <c r="CB8" s="8"/>
      <c r="CC8" s="8"/>
      <c r="CD8" s="8"/>
      <c r="CE8" s="8"/>
      <c r="CF8" s="8"/>
      <c r="CG8" s="9" t="s">
        <v>9</v>
      </c>
      <c r="CI8" s="153" t="s">
        <v>71</v>
      </c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5"/>
    </row>
    <row r="9" spans="2:106" s="6" customFormat="1" ht="13.5" customHeight="1">
      <c r="B9" s="8" t="s">
        <v>10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9" t="s">
        <v>11</v>
      </c>
      <c r="CI9" s="153" t="s">
        <v>72</v>
      </c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5"/>
    </row>
    <row r="10" spans="2:106" s="6" customFormat="1" ht="34.5" customHeight="1">
      <c r="B10" s="166" t="s">
        <v>12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7" t="s">
        <v>73</v>
      </c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8"/>
      <c r="BY10" s="8"/>
      <c r="BZ10" s="8"/>
      <c r="CA10" s="8"/>
      <c r="CB10" s="8"/>
      <c r="CC10" s="8"/>
      <c r="CD10" s="8"/>
      <c r="CE10" s="8"/>
      <c r="CF10" s="8"/>
      <c r="CG10" s="9" t="s">
        <v>13</v>
      </c>
      <c r="CI10" s="153" t="s">
        <v>74</v>
      </c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5"/>
    </row>
    <row r="11" spans="2:106" s="6" customFormat="1" ht="13.5" customHeight="1">
      <c r="B11" s="170" t="s">
        <v>14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G11" s="8"/>
      <c r="CI11" s="153" t="s">
        <v>75</v>
      </c>
      <c r="CJ11" s="154"/>
      <c r="CK11" s="154"/>
      <c r="CL11" s="154"/>
      <c r="CM11" s="154"/>
      <c r="CN11" s="154"/>
      <c r="CO11" s="154"/>
      <c r="CP11" s="154"/>
      <c r="CQ11" s="154"/>
      <c r="CR11" s="154"/>
      <c r="CS11" s="154" t="s">
        <v>76</v>
      </c>
      <c r="CT11" s="154"/>
      <c r="CU11" s="154"/>
      <c r="CV11" s="154"/>
      <c r="CW11" s="154"/>
      <c r="CX11" s="154"/>
      <c r="CY11" s="154"/>
      <c r="CZ11" s="154"/>
      <c r="DA11" s="154"/>
      <c r="DB11" s="155"/>
    </row>
    <row r="12" spans="2:106" s="6" customFormat="1" ht="13.5" customHeight="1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1"/>
      <c r="BP12" s="11"/>
      <c r="BQ12" s="11"/>
      <c r="BR12" s="11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9" t="s">
        <v>15</v>
      </c>
      <c r="CI12" s="153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5"/>
    </row>
    <row r="13" spans="2:106" s="6" customFormat="1" ht="13.5" customHeight="1" thickBot="1"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9" t="s">
        <v>17</v>
      </c>
      <c r="CI13" s="173" t="s">
        <v>77</v>
      </c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4"/>
      <c r="DB13" s="175"/>
    </row>
    <row r="14" spans="2:107" s="15" customFormat="1" ht="12.75" customHeight="1" thickBot="1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X14" s="14"/>
      <c r="BY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</row>
    <row r="15" spans="2:107" s="15" customFormat="1" ht="12.75">
      <c r="B15" s="131" t="s">
        <v>18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6" t="s">
        <v>19</v>
      </c>
      <c r="BV15" s="17"/>
      <c r="BW15" s="18"/>
      <c r="BX15" s="19"/>
      <c r="BY15" s="19"/>
      <c r="BZ15" s="20" t="s">
        <v>20</v>
      </c>
      <c r="CA15" s="137" t="s">
        <v>82</v>
      </c>
      <c r="CB15" s="137"/>
      <c r="CC15" s="137"/>
      <c r="CD15" s="137"/>
      <c r="CE15" s="137"/>
      <c r="CF15" s="137"/>
      <c r="CG15" s="137"/>
      <c r="CH15" s="137"/>
      <c r="CI15" s="137"/>
      <c r="CJ15" s="137"/>
      <c r="CK15" s="19"/>
      <c r="CL15" s="21"/>
      <c r="CM15" s="19"/>
      <c r="CN15" s="18"/>
      <c r="CO15" s="19"/>
      <c r="CP15" s="19"/>
      <c r="CQ15" s="20" t="s">
        <v>20</v>
      </c>
      <c r="CR15" s="137" t="s">
        <v>82</v>
      </c>
      <c r="CS15" s="137"/>
      <c r="CT15" s="137"/>
      <c r="CU15" s="137"/>
      <c r="CV15" s="137"/>
      <c r="CW15" s="137"/>
      <c r="CX15" s="137"/>
      <c r="CY15" s="137"/>
      <c r="CZ15" s="137"/>
      <c r="DA15" s="137"/>
      <c r="DB15" s="19"/>
      <c r="DC15" s="21"/>
    </row>
    <row r="16" spans="2:107" s="15" customFormat="1" ht="14.25"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22" t="s">
        <v>21</v>
      </c>
      <c r="BV16" s="23"/>
      <c r="BW16" s="14"/>
      <c r="BX16" s="14"/>
      <c r="BY16" s="143">
        <v>20</v>
      </c>
      <c r="BZ16" s="143"/>
      <c r="CA16" s="143"/>
      <c r="CB16" s="143"/>
      <c r="CC16" s="156" t="s">
        <v>80</v>
      </c>
      <c r="CD16" s="156"/>
      <c r="CE16" s="156"/>
      <c r="CF16" s="24" t="s">
        <v>68</v>
      </c>
      <c r="CG16" s="24"/>
      <c r="CH16" s="24"/>
      <c r="CI16" s="25"/>
      <c r="CJ16" s="25"/>
      <c r="CK16" s="25"/>
      <c r="CL16" s="26"/>
      <c r="CM16" s="25"/>
      <c r="CN16" s="14"/>
      <c r="CO16" s="14"/>
      <c r="CP16" s="143">
        <v>20</v>
      </c>
      <c r="CQ16" s="143"/>
      <c r="CR16" s="143"/>
      <c r="CS16" s="143"/>
      <c r="CT16" s="156" t="s">
        <v>87</v>
      </c>
      <c r="CU16" s="156"/>
      <c r="CV16" s="156"/>
      <c r="CW16" s="24" t="s">
        <v>69</v>
      </c>
      <c r="CX16" s="24"/>
      <c r="CY16" s="24"/>
      <c r="CZ16" s="25"/>
      <c r="DA16" s="25"/>
      <c r="DB16" s="25"/>
      <c r="DC16" s="26"/>
    </row>
    <row r="17" spans="2:107" s="15" customFormat="1" ht="3" customHeight="1" thickBot="1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27"/>
      <c r="BV17" s="28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/>
      <c r="CM17" s="29"/>
      <c r="CN17" s="29"/>
      <c r="CO17" s="29"/>
      <c r="CP17" s="29"/>
      <c r="CQ17" s="29"/>
      <c r="CR17" s="29"/>
      <c r="CS17" s="29"/>
      <c r="CT17" s="29" t="s">
        <v>81</v>
      </c>
      <c r="CU17" s="29"/>
      <c r="CV17" s="29"/>
      <c r="CW17" s="29"/>
      <c r="CX17" s="29"/>
      <c r="CY17" s="29"/>
      <c r="CZ17" s="29"/>
      <c r="DA17" s="29"/>
      <c r="DB17" s="29"/>
      <c r="DC17" s="30"/>
    </row>
    <row r="18" spans="2:107" s="15" customFormat="1" ht="12.75">
      <c r="B18" s="31"/>
      <c r="C18" s="147" t="s">
        <v>22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32"/>
      <c r="BV18" s="138">
        <f>BV20+BV24+BV25+BV26</f>
        <v>9158258</v>
      </c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40"/>
      <c r="CM18" s="138">
        <f>CM20+CM24+CM25+CM26</f>
        <v>10494268</v>
      </c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40"/>
    </row>
    <row r="19" spans="2:107" s="15" customFormat="1" ht="15" customHeight="1">
      <c r="B19" s="33"/>
      <c r="C19" s="69" t="s">
        <v>23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34">
        <v>4110</v>
      </c>
      <c r="BV19" s="141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142"/>
      <c r="CM19" s="141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142"/>
    </row>
    <row r="20" spans="2:107" s="15" customFormat="1" ht="13.5" customHeight="1">
      <c r="B20" s="74" t="s">
        <v>24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35"/>
      <c r="BV20" s="71">
        <f>9030779</f>
        <v>9030779</v>
      </c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3"/>
      <c r="CM20" s="71">
        <f>10049216</f>
        <v>10049216</v>
      </c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3"/>
    </row>
    <row r="21" spans="2:107" s="15" customFormat="1" ht="13.5" customHeight="1">
      <c r="B21" s="33"/>
      <c r="C21" s="69" t="s">
        <v>25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34">
        <v>4111</v>
      </c>
      <c r="BV21" s="71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3"/>
      <c r="CM21" s="71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3"/>
    </row>
    <row r="22" spans="2:107" s="15" customFormat="1" ht="12.75" customHeight="1" hidden="1">
      <c r="B22" s="74" t="s">
        <v>26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34"/>
      <c r="BV22" s="71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3"/>
      <c r="CM22" s="71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3"/>
    </row>
    <row r="23" spans="2:107" s="15" customFormat="1" ht="12.75" customHeight="1">
      <c r="B23" s="58"/>
      <c r="C23" s="125" t="s">
        <v>85</v>
      </c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34"/>
      <c r="BV23" s="71">
        <v>5623679</v>
      </c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3"/>
      <c r="CM23" s="71">
        <v>5086326</v>
      </c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3"/>
    </row>
    <row r="24" spans="2:107" s="15" customFormat="1" ht="27" customHeight="1">
      <c r="B24" s="33"/>
      <c r="C24" s="93" t="s">
        <v>27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36">
        <v>4112</v>
      </c>
      <c r="BV24" s="144">
        <f>2550</f>
        <v>2550</v>
      </c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95"/>
      <c r="CM24" s="144">
        <f>1191</f>
        <v>1191</v>
      </c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95"/>
    </row>
    <row r="25" spans="2:107" s="15" customFormat="1" ht="13.5" customHeight="1">
      <c r="B25" s="37"/>
      <c r="C25" s="108" t="s">
        <v>28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38">
        <v>4113</v>
      </c>
      <c r="BV25" s="71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3"/>
      <c r="CM25" s="71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3"/>
    </row>
    <row r="26" spans="2:107" s="15" customFormat="1" ht="13.5" customHeight="1">
      <c r="B26" s="37"/>
      <c r="C26" s="108" t="s">
        <v>29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38">
        <v>4119</v>
      </c>
      <c r="BV26" s="71">
        <f>124929</f>
        <v>124929</v>
      </c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3"/>
      <c r="CM26" s="71">
        <f>443861</f>
        <v>443861</v>
      </c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3"/>
    </row>
    <row r="27" spans="2:107" s="15" customFormat="1" ht="13.5" customHeight="1">
      <c r="B27" s="37"/>
      <c r="C27" s="108" t="s">
        <v>30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39">
        <v>4120</v>
      </c>
      <c r="BV27" s="65" t="s">
        <v>31</v>
      </c>
      <c r="BW27" s="66"/>
      <c r="BX27" s="67">
        <f>BX28+BX32+BX33+BX34+BX35</f>
        <v>9273593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59" t="s">
        <v>32</v>
      </c>
      <c r="CL27" s="60"/>
      <c r="CM27" s="65" t="s">
        <v>31</v>
      </c>
      <c r="CN27" s="66"/>
      <c r="CO27" s="61">
        <f>CO28+CO32+CO33+CO34+CO35</f>
        <v>9984920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59" t="s">
        <v>32</v>
      </c>
      <c r="DC27" s="60"/>
    </row>
    <row r="28" spans="2:107" s="15" customFormat="1" ht="13.5" customHeight="1">
      <c r="B28" s="40"/>
      <c r="C28" s="96" t="s">
        <v>24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35"/>
      <c r="BV28" s="65" t="s">
        <v>31</v>
      </c>
      <c r="BW28" s="66"/>
      <c r="BX28" s="61">
        <f>6152662</f>
        <v>6152662</v>
      </c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59" t="s">
        <v>32</v>
      </c>
      <c r="CL28" s="60"/>
      <c r="CM28" s="65" t="s">
        <v>31</v>
      </c>
      <c r="CN28" s="66"/>
      <c r="CO28" s="61">
        <f>7280994</f>
        <v>7280994</v>
      </c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59" t="s">
        <v>32</v>
      </c>
      <c r="DC28" s="60"/>
    </row>
    <row r="29" spans="2:107" s="15" customFormat="1" ht="12.75">
      <c r="B29" s="33"/>
      <c r="C29" s="146" t="s">
        <v>33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34">
        <v>4121</v>
      </c>
      <c r="BV29" s="62"/>
      <c r="BW29" s="63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9"/>
      <c r="CL29" s="70"/>
      <c r="CM29" s="62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9"/>
      <c r="DC29" s="70"/>
    </row>
    <row r="30" spans="2:107" s="15" customFormat="1" ht="13.5" customHeight="1" hidden="1">
      <c r="B30" s="74" t="s">
        <v>26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34"/>
      <c r="BV30" s="62" t="s">
        <v>31</v>
      </c>
      <c r="BW30" s="63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9" t="s">
        <v>32</v>
      </c>
      <c r="CL30" s="70"/>
      <c r="CM30" s="62" t="s">
        <v>31</v>
      </c>
      <c r="CN30" s="63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9" t="s">
        <v>32</v>
      </c>
      <c r="DC30" s="70"/>
    </row>
    <row r="31" spans="2:107" s="15" customFormat="1" ht="12.75" customHeight="1">
      <c r="B31" s="58"/>
      <c r="C31" s="125" t="s">
        <v>85</v>
      </c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34"/>
      <c r="BV31" s="65" t="s">
        <v>31</v>
      </c>
      <c r="BW31" s="66"/>
      <c r="BX31" s="67">
        <v>2354510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59" t="s">
        <v>32</v>
      </c>
      <c r="CL31" s="60"/>
      <c r="CM31" s="65" t="s">
        <v>31</v>
      </c>
      <c r="CN31" s="66"/>
      <c r="CO31" s="61">
        <v>3159343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59" t="s">
        <v>32</v>
      </c>
      <c r="DC31" s="60"/>
    </row>
    <row r="32" spans="2:107" s="15" customFormat="1" ht="13.5" customHeight="1">
      <c r="B32" s="37"/>
      <c r="C32" s="145" t="s">
        <v>34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34">
        <v>4122</v>
      </c>
      <c r="BV32" s="176" t="s">
        <v>31</v>
      </c>
      <c r="BW32" s="177"/>
      <c r="BX32" s="67">
        <f>1823842</f>
        <v>1823842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108" t="s">
        <v>32</v>
      </c>
      <c r="CL32" s="178"/>
      <c r="CM32" s="176" t="s">
        <v>31</v>
      </c>
      <c r="CN32" s="177"/>
      <c r="CO32" s="67">
        <f>1775257</f>
        <v>1775257</v>
      </c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108" t="s">
        <v>32</v>
      </c>
      <c r="DC32" s="178"/>
    </row>
    <row r="33" spans="2:107" s="15" customFormat="1" ht="13.5" customHeight="1">
      <c r="B33" s="37"/>
      <c r="C33" s="145" t="s">
        <v>35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34">
        <v>4123</v>
      </c>
      <c r="BV33" s="62" t="s">
        <v>31</v>
      </c>
      <c r="BW33" s="63"/>
      <c r="BX33" s="64">
        <f>171847</f>
        <v>171847</v>
      </c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9" t="s">
        <v>32</v>
      </c>
      <c r="CL33" s="70"/>
      <c r="CM33" s="62" t="s">
        <v>31</v>
      </c>
      <c r="CN33" s="63"/>
      <c r="CO33" s="64">
        <f>174000</f>
        <v>174000</v>
      </c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9" t="s">
        <v>32</v>
      </c>
      <c r="DC33" s="70"/>
    </row>
    <row r="34" spans="2:107" s="15" customFormat="1" ht="13.5" customHeight="1">
      <c r="B34" s="37"/>
      <c r="C34" s="145" t="s">
        <v>36</v>
      </c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34">
        <v>4124</v>
      </c>
      <c r="BV34" s="62" t="s">
        <v>31</v>
      </c>
      <c r="BW34" s="63"/>
      <c r="BX34" s="64">
        <f>24081</f>
        <v>24081</v>
      </c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9" t="s">
        <v>32</v>
      </c>
      <c r="CL34" s="70"/>
      <c r="CM34" s="62" t="s">
        <v>31</v>
      </c>
      <c r="CN34" s="63"/>
      <c r="CO34" s="64">
        <f>35409</f>
        <v>35409</v>
      </c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9" t="s">
        <v>32</v>
      </c>
      <c r="DC34" s="70"/>
    </row>
    <row r="35" spans="2:107" s="15" customFormat="1" ht="13.5" customHeight="1">
      <c r="B35" s="37"/>
      <c r="C35" s="145" t="s">
        <v>37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34">
        <v>4129</v>
      </c>
      <c r="BV35" s="62" t="s">
        <v>31</v>
      </c>
      <c r="BW35" s="63"/>
      <c r="BX35" s="64">
        <f>1101161</f>
        <v>1101161</v>
      </c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9" t="s">
        <v>32</v>
      </c>
      <c r="CL35" s="70"/>
      <c r="CM35" s="62" t="s">
        <v>31</v>
      </c>
      <c r="CN35" s="63"/>
      <c r="CO35" s="64">
        <f>721783-2523</f>
        <v>719260</v>
      </c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9" t="s">
        <v>32</v>
      </c>
      <c r="DC35" s="70"/>
    </row>
    <row r="36" spans="2:107" s="15" customFormat="1" ht="13.5" customHeight="1">
      <c r="B36" s="37"/>
      <c r="C36" s="145" t="s">
        <v>38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38">
        <v>4100</v>
      </c>
      <c r="BV36" s="144">
        <f>BV18-BX27</f>
        <v>-115335</v>
      </c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95"/>
      <c r="CM36" s="150">
        <f>CM18-CO27</f>
        <v>509348</v>
      </c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1"/>
      <c r="CY36" s="151"/>
      <c r="CZ36" s="151"/>
      <c r="DA36" s="151"/>
      <c r="DB36" s="151"/>
      <c r="DC36" s="152"/>
    </row>
    <row r="37" spans="2:107" s="15" customFormat="1" ht="12.75">
      <c r="B37" s="41"/>
      <c r="C37" s="115" t="s">
        <v>39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6"/>
      <c r="BU37" s="42"/>
      <c r="BV37" s="79">
        <f>BV39+BV43+BV44+BV47+BV48</f>
        <v>4546</v>
      </c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1"/>
      <c r="CM37" s="79">
        <f>CM39+CM43+CM44+CM48+CM47</f>
        <v>8885</v>
      </c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1"/>
    </row>
    <row r="38" spans="2:107" s="15" customFormat="1" ht="12.75">
      <c r="B38" s="33"/>
      <c r="C38" s="69" t="s">
        <v>23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34">
        <v>4210</v>
      </c>
      <c r="BV38" s="82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4"/>
      <c r="CM38" s="82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4"/>
    </row>
    <row r="39" spans="2:107" s="15" customFormat="1" ht="13.5" customHeight="1">
      <c r="B39" s="127" t="s">
        <v>24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35"/>
      <c r="BV39" s="79">
        <f>2074</f>
        <v>2074</v>
      </c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1"/>
      <c r="CM39" s="79">
        <f>6737</f>
        <v>6737</v>
      </c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1"/>
    </row>
    <row r="40" spans="2:107" s="15" customFormat="1" ht="12.75">
      <c r="B40" s="181" t="s">
        <v>40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44"/>
      <c r="BU40" s="45">
        <v>4211</v>
      </c>
      <c r="BV40" s="82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4"/>
      <c r="CM40" s="82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4"/>
    </row>
    <row r="41" spans="2:107" s="15" customFormat="1" ht="13.5" customHeight="1" hidden="1">
      <c r="B41" s="74" t="s">
        <v>26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34"/>
      <c r="BV41" s="71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3"/>
      <c r="CM41" s="71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3"/>
    </row>
    <row r="42" spans="2:107" s="15" customFormat="1" ht="13.5" customHeight="1">
      <c r="B42" s="57"/>
      <c r="C42" s="125" t="s">
        <v>85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34"/>
      <c r="BV42" s="71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3"/>
      <c r="CM42" s="71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3"/>
    </row>
    <row r="43" spans="2:107" s="15" customFormat="1" ht="12.75">
      <c r="B43" s="130" t="s">
        <v>41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46">
        <v>4212</v>
      </c>
      <c r="BV43" s="118">
        <f>808</f>
        <v>808</v>
      </c>
      <c r="BW43" s="119"/>
      <c r="BX43" s="119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20"/>
      <c r="CM43" s="118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20"/>
    </row>
    <row r="44" spans="2:107" s="15" customFormat="1" ht="26.25" customHeight="1">
      <c r="B44" s="130" t="s">
        <v>42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39">
        <v>4213</v>
      </c>
      <c r="BV44" s="79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117"/>
      <c r="CM44" s="79">
        <f>0</f>
        <v>0</v>
      </c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117"/>
    </row>
    <row r="45" spans="2:107" s="15" customFormat="1" ht="13.5" customHeight="1" hidden="1">
      <c r="B45" s="74" t="s">
        <v>26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34"/>
      <c r="BV45" s="76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8"/>
      <c r="CM45" s="76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8"/>
    </row>
    <row r="46" spans="2:107" s="15" customFormat="1" ht="13.5" customHeight="1">
      <c r="B46" s="57"/>
      <c r="C46" s="125" t="s">
        <v>85</v>
      </c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34"/>
      <c r="BV46" s="71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3"/>
      <c r="CM46" s="71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3"/>
    </row>
    <row r="47" spans="2:107" s="15" customFormat="1" ht="26.25" customHeight="1">
      <c r="B47" s="123" t="s">
        <v>79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24"/>
      <c r="BT47" s="124"/>
      <c r="BU47" s="39">
        <v>4214</v>
      </c>
      <c r="BV47" s="79">
        <f>10</f>
        <v>10</v>
      </c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117"/>
      <c r="CM47" s="79">
        <f>8</f>
        <v>8</v>
      </c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117"/>
    </row>
    <row r="48" spans="2:107" s="15" customFormat="1" ht="13.5" customHeight="1">
      <c r="B48" s="121" t="s">
        <v>29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22"/>
      <c r="BU48" s="38">
        <v>4219</v>
      </c>
      <c r="BV48" s="71">
        <f>1654</f>
        <v>1654</v>
      </c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3"/>
      <c r="CM48" s="71">
        <f>2140</f>
        <v>2140</v>
      </c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3"/>
    </row>
    <row r="49" spans="2:107" s="15" customFormat="1" ht="13.5" customHeight="1">
      <c r="B49" s="37"/>
      <c r="C49" s="108" t="s">
        <v>30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39">
        <v>4220</v>
      </c>
      <c r="BV49" s="65" t="s">
        <v>31</v>
      </c>
      <c r="BW49" s="66"/>
      <c r="BX49" s="61">
        <f>BX50+BX54+BX55+BX58+BX59</f>
        <v>80461</v>
      </c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59" t="s">
        <v>32</v>
      </c>
      <c r="CL49" s="60"/>
      <c r="CM49" s="65" t="s">
        <v>31</v>
      </c>
      <c r="CN49" s="66"/>
      <c r="CO49" s="61">
        <f>CO50+CO54+CO55+CO58+CO59</f>
        <v>93713</v>
      </c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59" t="s">
        <v>32</v>
      </c>
      <c r="DC49" s="60"/>
    </row>
    <row r="50" spans="2:107" s="15" customFormat="1" ht="12.75">
      <c r="B50" s="127" t="s">
        <v>24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6"/>
      <c r="BM50" s="96"/>
      <c r="BN50" s="96"/>
      <c r="BO50" s="96"/>
      <c r="BP50" s="96"/>
      <c r="BQ50" s="96"/>
      <c r="BR50" s="96"/>
      <c r="BS50" s="96"/>
      <c r="BT50" s="96"/>
      <c r="BU50" s="35"/>
      <c r="BV50" s="65" t="s">
        <v>31</v>
      </c>
      <c r="BW50" s="66"/>
      <c r="BX50" s="61">
        <f>80461</f>
        <v>80461</v>
      </c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59" t="s">
        <v>32</v>
      </c>
      <c r="CL50" s="60"/>
      <c r="CM50" s="65" t="s">
        <v>31</v>
      </c>
      <c r="CN50" s="66"/>
      <c r="CO50" s="61">
        <f>93713</f>
        <v>93713</v>
      </c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59" t="s">
        <v>32</v>
      </c>
      <c r="DC50" s="60"/>
    </row>
    <row r="51" spans="2:107" s="15" customFormat="1" ht="26.25" customHeight="1">
      <c r="B51" s="128" t="s">
        <v>43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45">
        <v>4221</v>
      </c>
      <c r="BV51" s="62"/>
      <c r="BW51" s="63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9"/>
      <c r="CL51" s="70"/>
      <c r="CM51" s="62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9"/>
      <c r="DC51" s="70"/>
    </row>
    <row r="52" spans="2:107" s="15" customFormat="1" ht="13.5" customHeight="1" hidden="1">
      <c r="B52" s="74" t="s">
        <v>26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45"/>
      <c r="BV52" s="62" t="s">
        <v>31</v>
      </c>
      <c r="BW52" s="63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9" t="s">
        <v>32</v>
      </c>
      <c r="CL52" s="70"/>
      <c r="CM52" s="62" t="s">
        <v>31</v>
      </c>
      <c r="CN52" s="63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9" t="s">
        <v>32</v>
      </c>
      <c r="DC52" s="70"/>
    </row>
    <row r="53" spans="2:107" s="15" customFormat="1" ht="13.5" customHeight="1">
      <c r="B53" s="57"/>
      <c r="C53" s="125" t="s">
        <v>85</v>
      </c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34"/>
      <c r="BV53" s="71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3"/>
      <c r="CM53" s="71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3"/>
    </row>
    <row r="54" spans="2:107" s="15" customFormat="1" ht="32.25" customHeight="1">
      <c r="B54" s="126" t="s">
        <v>86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45">
        <v>4222</v>
      </c>
      <c r="BV54" s="62" t="s">
        <v>31</v>
      </c>
      <c r="BW54" s="63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9" t="s">
        <v>32</v>
      </c>
      <c r="CL54" s="70"/>
      <c r="CM54" s="62" t="s">
        <v>31</v>
      </c>
      <c r="CN54" s="63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9" t="s">
        <v>32</v>
      </c>
      <c r="DC54" s="70"/>
    </row>
    <row r="55" spans="2:107" s="15" customFormat="1" ht="25.5" customHeight="1">
      <c r="B55" s="126" t="s">
        <v>44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45">
        <v>4223</v>
      </c>
      <c r="BV55" s="62" t="s">
        <v>31</v>
      </c>
      <c r="BW55" s="63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9" t="s">
        <v>32</v>
      </c>
      <c r="CL55" s="70"/>
      <c r="CM55" s="62" t="s">
        <v>31</v>
      </c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9" t="s">
        <v>32</v>
      </c>
      <c r="DC55" s="70"/>
    </row>
    <row r="56" spans="2:107" s="15" customFormat="1" ht="13.5" customHeight="1" hidden="1">
      <c r="B56" s="74" t="s">
        <v>26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45"/>
      <c r="BV56" s="62" t="s">
        <v>31</v>
      </c>
      <c r="BW56" s="63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9" t="s">
        <v>32</v>
      </c>
      <c r="CL56" s="70"/>
      <c r="CM56" s="62" t="s">
        <v>31</v>
      </c>
      <c r="CN56" s="63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9" t="s">
        <v>32</v>
      </c>
      <c r="DC56" s="70"/>
    </row>
    <row r="57" spans="2:107" s="15" customFormat="1" ht="13.5" customHeight="1">
      <c r="B57" s="57"/>
      <c r="C57" s="125" t="s">
        <v>85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34"/>
      <c r="BV57" s="71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3"/>
      <c r="CM57" s="71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3"/>
    </row>
    <row r="58" spans="2:107" s="15" customFormat="1" ht="25.5" customHeight="1">
      <c r="B58" s="179" t="s">
        <v>45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7"/>
      <c r="BU58" s="34">
        <v>4224</v>
      </c>
      <c r="BV58" s="62" t="s">
        <v>31</v>
      </c>
      <c r="BW58" s="63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9" t="s">
        <v>32</v>
      </c>
      <c r="CL58" s="70"/>
      <c r="CM58" s="62" t="s">
        <v>31</v>
      </c>
      <c r="CN58" s="63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9" t="s">
        <v>32</v>
      </c>
      <c r="DC58" s="70"/>
    </row>
    <row r="59" spans="2:107" s="15" customFormat="1" ht="12.75">
      <c r="B59" s="121" t="s">
        <v>37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22"/>
      <c r="BU59" s="38">
        <v>4229</v>
      </c>
      <c r="BV59" s="62" t="s">
        <v>31</v>
      </c>
      <c r="BW59" s="63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9" t="s">
        <v>32</v>
      </c>
      <c r="CL59" s="70"/>
      <c r="CM59" s="62" t="s">
        <v>31</v>
      </c>
      <c r="CN59" s="63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9" t="s">
        <v>32</v>
      </c>
      <c r="DC59" s="70"/>
    </row>
    <row r="60" spans="2:107" s="15" customFormat="1" ht="12.75">
      <c r="B60" s="37"/>
      <c r="C60" s="93" t="s">
        <v>46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36">
        <v>4200</v>
      </c>
      <c r="BV60" s="71">
        <f>BV37-BX49</f>
        <v>-75915</v>
      </c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3"/>
      <c r="CM60" s="71">
        <f>CM37-CO49</f>
        <v>-84828</v>
      </c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3"/>
    </row>
    <row r="61" spans="2:107" s="15" customFormat="1" ht="12.75">
      <c r="B61" s="47"/>
      <c r="C61" s="180" t="s">
        <v>47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42"/>
      <c r="BV61" s="111">
        <f>BV63+BV67+BV68+BV69+BV70</f>
        <v>2860392</v>
      </c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2"/>
      <c r="CM61" s="111">
        <f>CM63+CM67+CM68+CM69+CM70</f>
        <v>2727500</v>
      </c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2"/>
    </row>
    <row r="62" spans="2:107" s="15" customFormat="1" ht="12.75">
      <c r="B62" s="33"/>
      <c r="C62" s="69" t="s">
        <v>23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34">
        <v>4310</v>
      </c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113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113"/>
    </row>
    <row r="63" spans="2:107" s="15" customFormat="1" ht="12.75">
      <c r="B63" s="40"/>
      <c r="C63" s="96" t="s">
        <v>24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35"/>
      <c r="BV63" s="86">
        <f>2860392</f>
        <v>2860392</v>
      </c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86">
        <f>2727500</f>
        <v>2727500</v>
      </c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</row>
    <row r="64" spans="2:107" s="15" customFormat="1" ht="12.75">
      <c r="B64" s="33"/>
      <c r="C64" s="109" t="s">
        <v>48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34">
        <v>4311</v>
      </c>
      <c r="BV64" s="86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86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</row>
    <row r="65" spans="2:107" s="15" customFormat="1" ht="13.5" customHeight="1" hidden="1">
      <c r="B65" s="74" t="s">
        <v>26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34"/>
      <c r="BV65" s="76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8"/>
      <c r="CM65" s="76"/>
      <c r="CN65" s="77"/>
      <c r="CO65" s="77"/>
      <c r="CP65" s="77"/>
      <c r="CQ65" s="77"/>
      <c r="CR65" s="77"/>
      <c r="CS65" s="77"/>
      <c r="CT65" s="77"/>
      <c r="CU65" s="77"/>
      <c r="CV65" s="77"/>
      <c r="CW65" s="77"/>
      <c r="CX65" s="77"/>
      <c r="CY65" s="77"/>
      <c r="CZ65" s="77"/>
      <c r="DA65" s="77"/>
      <c r="DB65" s="77"/>
      <c r="DC65" s="78"/>
    </row>
    <row r="66" spans="2:107" s="15" customFormat="1" ht="13.5" customHeight="1">
      <c r="B66" s="58"/>
      <c r="C66" s="125" t="s">
        <v>85</v>
      </c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  <c r="BS66" s="125"/>
      <c r="BT66" s="125"/>
      <c r="BU66" s="34"/>
      <c r="BV66" s="71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3"/>
      <c r="CM66" s="71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3"/>
    </row>
    <row r="67" spans="2:107" s="15" customFormat="1" ht="13.5" customHeight="1">
      <c r="B67" s="33"/>
      <c r="C67" s="85" t="s">
        <v>49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36">
        <v>4312</v>
      </c>
      <c r="BV67" s="86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86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</row>
    <row r="68" spans="2:107" s="15" customFormat="1" ht="13.5" customHeight="1">
      <c r="B68" s="37"/>
      <c r="C68" s="104" t="s">
        <v>50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38">
        <v>4313</v>
      </c>
      <c r="BV68" s="86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86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</row>
    <row r="69" spans="2:107" s="15" customFormat="1" ht="12.75">
      <c r="B69" s="33"/>
      <c r="C69" s="85" t="s">
        <v>51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36">
        <v>4314</v>
      </c>
      <c r="BV69" s="86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86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</row>
    <row r="70" spans="2:107" s="15" customFormat="1" ht="13.5" customHeight="1">
      <c r="B70" s="37"/>
      <c r="C70" s="104" t="s">
        <v>29</v>
      </c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38">
        <v>4319</v>
      </c>
      <c r="BV70" s="86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86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</row>
    <row r="71" spans="2:107" s="15" customFormat="1" ht="13.5" customHeight="1">
      <c r="B71" s="37"/>
      <c r="C71" s="108" t="s">
        <v>30</v>
      </c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39">
        <v>4320</v>
      </c>
      <c r="BV71" s="66" t="s">
        <v>31</v>
      </c>
      <c r="BW71" s="66"/>
      <c r="BX71" s="67">
        <f>BX72+BX74+BX75+BX78</f>
        <v>2665000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59" t="s">
        <v>32</v>
      </c>
      <c r="CL71" s="110"/>
      <c r="CM71" s="87" t="s">
        <v>31</v>
      </c>
      <c r="CN71" s="66"/>
      <c r="CO71" s="67">
        <f>CO72+CO74+CO75+CO78</f>
        <v>3177500</v>
      </c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59" t="s">
        <v>32</v>
      </c>
      <c r="DC71" s="60"/>
    </row>
    <row r="72" spans="2:107" s="15" customFormat="1" ht="13.5" customHeight="1">
      <c r="B72" s="40"/>
      <c r="C72" s="96" t="s">
        <v>24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35"/>
      <c r="BV72" s="65" t="s">
        <v>31</v>
      </c>
      <c r="BW72" s="66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59" t="s">
        <v>32</v>
      </c>
      <c r="CL72" s="110"/>
      <c r="CM72" s="87" t="s">
        <v>31</v>
      </c>
      <c r="CN72" s="66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59" t="s">
        <v>32</v>
      </c>
      <c r="DC72" s="60"/>
    </row>
    <row r="73" spans="2:107" s="15" customFormat="1" ht="26.25" customHeight="1">
      <c r="B73" s="33"/>
      <c r="C73" s="106" t="s">
        <v>52</v>
      </c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7"/>
      <c r="BU73" s="34">
        <v>4321</v>
      </c>
      <c r="BV73" s="62"/>
      <c r="BW73" s="63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9"/>
      <c r="CL73" s="105"/>
      <c r="CM73" s="68"/>
      <c r="CN73" s="63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9"/>
      <c r="DC73" s="70"/>
    </row>
    <row r="74" spans="2:107" s="15" customFormat="1" ht="25.5" customHeight="1">
      <c r="B74" s="47"/>
      <c r="C74" s="106" t="s">
        <v>53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7"/>
      <c r="BU74" s="34">
        <v>4322</v>
      </c>
      <c r="BV74" s="68" t="s">
        <v>31</v>
      </c>
      <c r="BW74" s="63"/>
      <c r="BX74" s="64">
        <f>0</f>
        <v>0</v>
      </c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9" t="s">
        <v>32</v>
      </c>
      <c r="CL74" s="70"/>
      <c r="CM74" s="87" t="s">
        <v>31</v>
      </c>
      <c r="CN74" s="66"/>
      <c r="CO74" s="64">
        <f>0</f>
        <v>0</v>
      </c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59" t="s">
        <v>32</v>
      </c>
      <c r="DC74" s="60"/>
    </row>
    <row r="75" spans="2:107" s="15" customFormat="1" ht="27" customHeight="1">
      <c r="B75" s="47"/>
      <c r="C75" s="106" t="s">
        <v>54</v>
      </c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7"/>
      <c r="BU75" s="34">
        <v>4323</v>
      </c>
      <c r="BV75" s="68" t="s">
        <v>31</v>
      </c>
      <c r="BW75" s="63"/>
      <c r="BX75" s="64">
        <f>2665000</f>
        <v>2665000</v>
      </c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9" t="s">
        <v>32</v>
      </c>
      <c r="CL75" s="70"/>
      <c r="CM75" s="68" t="s">
        <v>31</v>
      </c>
      <c r="CN75" s="63"/>
      <c r="CO75" s="64">
        <f>3177500</f>
        <v>3177500</v>
      </c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9" t="s">
        <v>32</v>
      </c>
      <c r="DC75" s="70"/>
    </row>
    <row r="76" spans="2:107" s="15" customFormat="1" ht="13.5" customHeight="1" hidden="1">
      <c r="B76" s="74" t="s">
        <v>26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34"/>
      <c r="BV76" s="76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8"/>
      <c r="CM76" s="76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8"/>
    </row>
    <row r="77" spans="2:107" s="15" customFormat="1" ht="13.5" customHeight="1">
      <c r="B77" s="57"/>
      <c r="C77" s="125" t="s">
        <v>85</v>
      </c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34"/>
      <c r="BV77" s="71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3"/>
      <c r="CM77" s="71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3"/>
    </row>
    <row r="78" spans="2:107" s="15" customFormat="1" ht="12.75">
      <c r="B78" s="37"/>
      <c r="C78" s="104" t="s">
        <v>37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34">
        <v>4329</v>
      </c>
      <c r="BV78" s="63" t="s">
        <v>31</v>
      </c>
      <c r="BW78" s="63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9" t="s">
        <v>32</v>
      </c>
      <c r="CL78" s="105"/>
      <c r="CM78" s="68" t="s">
        <v>31</v>
      </c>
      <c r="CN78" s="63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9" t="s">
        <v>32</v>
      </c>
      <c r="DC78" s="70"/>
    </row>
    <row r="79" spans="2:107" s="15" customFormat="1" ht="12.75">
      <c r="B79" s="37"/>
      <c r="C79" s="93" t="s">
        <v>55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36">
        <v>4300</v>
      </c>
      <c r="BV79" s="67">
        <f>BV61-BX71</f>
        <v>195392</v>
      </c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86"/>
      <c r="CM79" s="94">
        <f>CM61-CO71</f>
        <v>-450000</v>
      </c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95"/>
    </row>
    <row r="80" spans="2:107" s="50" customFormat="1" ht="13.5" customHeight="1">
      <c r="B80" s="48"/>
      <c r="C80" s="88" t="s">
        <v>56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49">
        <v>4400</v>
      </c>
      <c r="BV80" s="89">
        <f>BV36+BV60+BV79</f>
        <v>4142</v>
      </c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90"/>
      <c r="CM80" s="91">
        <f>CM36+CM60+CM79</f>
        <v>-25480</v>
      </c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92"/>
    </row>
    <row r="81" spans="2:107" s="50" customFormat="1" ht="25.5" customHeight="1">
      <c r="B81" s="48"/>
      <c r="C81" s="102" t="s">
        <v>57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3"/>
      <c r="BU81" s="49">
        <v>4450</v>
      </c>
      <c r="BV81" s="89">
        <v>156534</v>
      </c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90"/>
      <c r="CM81" s="89">
        <v>184537</v>
      </c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90"/>
    </row>
    <row r="82" spans="2:107" s="50" customFormat="1" ht="25.5" customHeight="1">
      <c r="B82" s="48"/>
      <c r="C82" s="102" t="s">
        <v>58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3"/>
      <c r="BU82" s="49">
        <v>4500</v>
      </c>
      <c r="BV82" s="89">
        <f>BV81+BV80+BV83</f>
        <v>159154</v>
      </c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90"/>
      <c r="CM82" s="89">
        <f>CM81+CM80+CM83</f>
        <v>156534</v>
      </c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90"/>
    </row>
    <row r="83" spans="2:107" s="15" customFormat="1" ht="13.5" thickBot="1">
      <c r="B83" s="51"/>
      <c r="C83" s="97" t="s">
        <v>59</v>
      </c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52">
        <v>4490</v>
      </c>
      <c r="BV83" s="98">
        <f>-1522</f>
        <v>-1522</v>
      </c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9"/>
      <c r="CM83" s="100">
        <v>-2523</v>
      </c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101"/>
    </row>
    <row r="84" spans="2:107" s="15" customFormat="1" ht="12.75">
      <c r="B84" s="1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</row>
    <row r="85" spans="2:107" s="15" customFormat="1" ht="12.75">
      <c r="B85" s="1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D85" s="25"/>
      <c r="BE85" s="25"/>
      <c r="BG85" s="10" t="s">
        <v>60</v>
      </c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</row>
    <row r="86" spans="2:107" s="8" customFormat="1" ht="12">
      <c r="B86" s="8" t="s">
        <v>61</v>
      </c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F86" s="149" t="s">
        <v>83</v>
      </c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G86" s="53" t="s">
        <v>62</v>
      </c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49"/>
      <c r="CD86" s="149"/>
      <c r="CE86" s="149"/>
      <c r="CF86" s="149"/>
      <c r="CH86" s="149" t="s">
        <v>78</v>
      </c>
      <c r="CI86" s="149"/>
      <c r="CJ86" s="149"/>
      <c r="CK86" s="149"/>
      <c r="CL86" s="149"/>
      <c r="CM86" s="149"/>
      <c r="CN86" s="149"/>
      <c r="CO86" s="149"/>
      <c r="CP86" s="149"/>
      <c r="CQ86" s="149"/>
      <c r="CR86" s="149"/>
      <c r="CS86" s="149"/>
      <c r="CT86" s="149"/>
      <c r="CU86" s="149"/>
      <c r="CV86" s="149"/>
      <c r="CW86" s="149"/>
      <c r="CX86" s="149"/>
      <c r="CY86" s="149"/>
      <c r="CZ86" s="149"/>
      <c r="DA86" s="149"/>
      <c r="DB86" s="149"/>
      <c r="DC86" s="149"/>
    </row>
    <row r="87" spans="16:107" s="54" customFormat="1" ht="9.75">
      <c r="P87" s="148" t="s">
        <v>63</v>
      </c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F87" s="148" t="s">
        <v>64</v>
      </c>
      <c r="AG87" s="148"/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148" t="s">
        <v>63</v>
      </c>
      <c r="BR87" s="148"/>
      <c r="BS87" s="148"/>
      <c r="BT87" s="148"/>
      <c r="BU87" s="148"/>
      <c r="BV87" s="148"/>
      <c r="BW87" s="148"/>
      <c r="BX87" s="148"/>
      <c r="BY87" s="148"/>
      <c r="BZ87" s="148"/>
      <c r="CA87" s="148"/>
      <c r="CB87" s="148"/>
      <c r="CC87" s="148"/>
      <c r="CD87" s="148"/>
      <c r="CE87" s="148"/>
      <c r="CF87" s="148"/>
      <c r="CH87" s="148" t="s">
        <v>64</v>
      </c>
      <c r="CI87" s="148"/>
      <c r="CJ87" s="148"/>
      <c r="CK87" s="148"/>
      <c r="CL87" s="148"/>
      <c r="CM87" s="148"/>
      <c r="CN87" s="148"/>
      <c r="CO87" s="148"/>
      <c r="CP87" s="148"/>
      <c r="CQ87" s="148"/>
      <c r="CR87" s="148"/>
      <c r="CS87" s="148"/>
      <c r="CT87" s="148"/>
      <c r="CU87" s="148"/>
      <c r="CV87" s="148"/>
      <c r="CW87" s="148"/>
      <c r="CX87" s="148"/>
      <c r="CY87" s="148"/>
      <c r="CZ87" s="148"/>
      <c r="DA87" s="148"/>
      <c r="DB87" s="148"/>
      <c r="DC87" s="148"/>
    </row>
    <row r="88" ht="6" customHeight="1"/>
    <row r="89" spans="3:39" s="8" customFormat="1" ht="12.75" customHeight="1">
      <c r="C89" s="165" t="s">
        <v>65</v>
      </c>
      <c r="D89" s="165"/>
      <c r="E89" s="172" t="s">
        <v>88</v>
      </c>
      <c r="F89" s="172"/>
      <c r="G89" s="172"/>
      <c r="H89" s="172"/>
      <c r="I89" s="170" t="s">
        <v>65</v>
      </c>
      <c r="J89" s="170"/>
      <c r="K89" s="172" t="s">
        <v>89</v>
      </c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65">
        <v>20</v>
      </c>
      <c r="AC89" s="165"/>
      <c r="AD89" s="165"/>
      <c r="AE89" s="165"/>
      <c r="AF89" s="171" t="s">
        <v>84</v>
      </c>
      <c r="AG89" s="171"/>
      <c r="AH89" s="171"/>
      <c r="AI89" s="8" t="s">
        <v>66</v>
      </c>
      <c r="AM89" s="56"/>
    </row>
    <row r="91" ht="12.75">
      <c r="C91" s="1" t="s">
        <v>67</v>
      </c>
    </row>
    <row r="93" s="54" customFormat="1" ht="9.75"/>
    <row r="94" s="54" customFormat="1" ht="9.75"/>
    <row r="95" s="54" customFormat="1" ht="9.75"/>
  </sheetData>
  <sheetProtection/>
  <mergeCells count="306">
    <mergeCell ref="C75:BT75"/>
    <mergeCell ref="BX74:CJ74"/>
    <mergeCell ref="BV77:CL77"/>
    <mergeCell ref="CM77:DC77"/>
    <mergeCell ref="CM72:CN73"/>
    <mergeCell ref="CO72:DA73"/>
    <mergeCell ref="CO54:DA54"/>
    <mergeCell ref="BV55:BW55"/>
    <mergeCell ref="CO55:DA55"/>
    <mergeCell ref="C66:BT66"/>
    <mergeCell ref="BV66:CL66"/>
    <mergeCell ref="CM66:DC66"/>
    <mergeCell ref="C57:BT57"/>
    <mergeCell ref="BV57:CL57"/>
    <mergeCell ref="CM57:DC57"/>
    <mergeCell ref="DB56:DC56"/>
    <mergeCell ref="CO34:DA34"/>
    <mergeCell ref="C35:BT35"/>
    <mergeCell ref="C53:BT53"/>
    <mergeCell ref="BV53:CL53"/>
    <mergeCell ref="CM53:DC53"/>
    <mergeCell ref="CM60:DC60"/>
    <mergeCell ref="BV56:BW56"/>
    <mergeCell ref="CM30:CN30"/>
    <mergeCell ref="B41:BT41"/>
    <mergeCell ref="BV41:CL41"/>
    <mergeCell ref="CM41:DC41"/>
    <mergeCell ref="B40:BS40"/>
    <mergeCell ref="CO56:DA56"/>
    <mergeCell ref="C31:BT31"/>
    <mergeCell ref="C42:BT42"/>
    <mergeCell ref="BX58:CJ58"/>
    <mergeCell ref="DB59:DC59"/>
    <mergeCell ref="B59:BT59"/>
    <mergeCell ref="C23:BT23"/>
    <mergeCell ref="BV23:CL23"/>
    <mergeCell ref="CM23:DC23"/>
    <mergeCell ref="BV42:CL42"/>
    <mergeCell ref="CM42:DC42"/>
    <mergeCell ref="CO32:DA32"/>
    <mergeCell ref="DB32:DC32"/>
    <mergeCell ref="C67:BT67"/>
    <mergeCell ref="BV67:CL67"/>
    <mergeCell ref="BV61:CL62"/>
    <mergeCell ref="C61:BT61"/>
    <mergeCell ref="CM71:CN71"/>
    <mergeCell ref="BV72:BW73"/>
    <mergeCell ref="C74:BT74"/>
    <mergeCell ref="BV74:BW74"/>
    <mergeCell ref="BV71:BW71"/>
    <mergeCell ref="C70:BT70"/>
    <mergeCell ref="DB71:DC71"/>
    <mergeCell ref="DB55:DC55"/>
    <mergeCell ref="BX71:CJ71"/>
    <mergeCell ref="CK71:CL71"/>
    <mergeCell ref="CM56:CN56"/>
    <mergeCell ref="BX55:CJ55"/>
    <mergeCell ref="CK58:CL58"/>
    <mergeCell ref="CM58:CN58"/>
    <mergeCell ref="CM55:CN55"/>
    <mergeCell ref="CM68:DC68"/>
    <mergeCell ref="B54:BT54"/>
    <mergeCell ref="BV54:BW54"/>
    <mergeCell ref="BX54:CJ54"/>
    <mergeCell ref="B58:BT58"/>
    <mergeCell ref="BX56:CJ56"/>
    <mergeCell ref="CK56:CL56"/>
    <mergeCell ref="CM65:DC65"/>
    <mergeCell ref="CO58:DA58"/>
    <mergeCell ref="DB58:DC58"/>
    <mergeCell ref="B52:BT52"/>
    <mergeCell ref="CK49:CL49"/>
    <mergeCell ref="BV50:BW51"/>
    <mergeCell ref="C49:BT49"/>
    <mergeCell ref="BV49:BW49"/>
    <mergeCell ref="BX49:CJ49"/>
    <mergeCell ref="BX52:CJ52"/>
    <mergeCell ref="CK52:CL52"/>
    <mergeCell ref="BX50:CJ51"/>
    <mergeCell ref="DB34:DC34"/>
    <mergeCell ref="CM35:CN35"/>
    <mergeCell ref="B39:BT39"/>
    <mergeCell ref="CK32:CL32"/>
    <mergeCell ref="CM32:CN32"/>
    <mergeCell ref="C36:BT36"/>
    <mergeCell ref="CK34:CL34"/>
    <mergeCell ref="BX34:CJ34"/>
    <mergeCell ref="BV35:BW35"/>
    <mergeCell ref="DB33:DC33"/>
    <mergeCell ref="BX32:CJ32"/>
    <mergeCell ref="CO30:DA30"/>
    <mergeCell ref="CM27:CN27"/>
    <mergeCell ref="CM28:CN29"/>
    <mergeCell ref="C32:BT32"/>
    <mergeCell ref="B30:BT30"/>
    <mergeCell ref="BV27:BW27"/>
    <mergeCell ref="BV32:BW32"/>
    <mergeCell ref="BX30:CJ30"/>
    <mergeCell ref="CM24:DC24"/>
    <mergeCell ref="CO28:DA29"/>
    <mergeCell ref="CM26:DC26"/>
    <mergeCell ref="CO27:DA27"/>
    <mergeCell ref="DB27:DC27"/>
    <mergeCell ref="DB30:DC30"/>
    <mergeCell ref="CS11:DB12"/>
    <mergeCell ref="B11:BB11"/>
    <mergeCell ref="B12:BN12"/>
    <mergeCell ref="CK27:CL27"/>
    <mergeCell ref="CI13:DB13"/>
    <mergeCell ref="CP16:CS16"/>
    <mergeCell ref="CM20:DC21"/>
    <mergeCell ref="CT16:CV16"/>
    <mergeCell ref="C21:BT21"/>
    <mergeCell ref="AB89:AE89"/>
    <mergeCell ref="B10:T10"/>
    <mergeCell ref="U10:BW10"/>
    <mergeCell ref="BC11:CE11"/>
    <mergeCell ref="AF89:AH89"/>
    <mergeCell ref="C89:D89"/>
    <mergeCell ref="E89:H89"/>
    <mergeCell ref="I89:J89"/>
    <mergeCell ref="K89:AA89"/>
    <mergeCell ref="BV30:BW30"/>
    <mergeCell ref="BC5:BF5"/>
    <mergeCell ref="O8:BW8"/>
    <mergeCell ref="CO7:CV7"/>
    <mergeCell ref="CW7:DB7"/>
    <mergeCell ref="CI8:DB8"/>
    <mergeCell ref="CI5:DB5"/>
    <mergeCell ref="CI6:DB6"/>
    <mergeCell ref="CI7:CN7"/>
    <mergeCell ref="AE5:AX5"/>
    <mergeCell ref="AY5:BB5"/>
    <mergeCell ref="CI9:DB9"/>
    <mergeCell ref="CI10:DB10"/>
    <mergeCell ref="BX33:CJ33"/>
    <mergeCell ref="CK33:CL33"/>
    <mergeCell ref="CM33:CN33"/>
    <mergeCell ref="CI11:CR12"/>
    <mergeCell ref="CC16:CE16"/>
    <mergeCell ref="BV22:CL22"/>
    <mergeCell ref="CM22:DC22"/>
    <mergeCell ref="BV33:BW33"/>
    <mergeCell ref="AF87:BA87"/>
    <mergeCell ref="P86:AD86"/>
    <mergeCell ref="CH86:DC86"/>
    <mergeCell ref="B65:BT65"/>
    <mergeCell ref="BV65:CL65"/>
    <mergeCell ref="CO71:DA71"/>
    <mergeCell ref="C68:BT68"/>
    <mergeCell ref="BV68:CL68"/>
    <mergeCell ref="CK74:CL74"/>
    <mergeCell ref="CM67:DC67"/>
    <mergeCell ref="BV28:BW29"/>
    <mergeCell ref="P87:AD87"/>
    <mergeCell ref="CH87:DC87"/>
    <mergeCell ref="BQ86:CF86"/>
    <mergeCell ref="AF86:BA86"/>
    <mergeCell ref="BQ87:CF87"/>
    <mergeCell ref="C38:BT38"/>
    <mergeCell ref="CM36:DC36"/>
    <mergeCell ref="CO35:DA35"/>
    <mergeCell ref="DB35:DC35"/>
    <mergeCell ref="BV26:CL26"/>
    <mergeCell ref="C18:BT18"/>
    <mergeCell ref="CM34:CN34"/>
    <mergeCell ref="C19:BT19"/>
    <mergeCell ref="BV18:CL19"/>
    <mergeCell ref="C33:BT33"/>
    <mergeCell ref="B20:BT20"/>
    <mergeCell ref="BV34:BW34"/>
    <mergeCell ref="B22:BT22"/>
    <mergeCell ref="C25:BT25"/>
    <mergeCell ref="BV20:CL21"/>
    <mergeCell ref="BV36:CL36"/>
    <mergeCell ref="C34:BT34"/>
    <mergeCell ref="CK28:CL29"/>
    <mergeCell ref="C29:BT29"/>
    <mergeCell ref="BV24:CL24"/>
    <mergeCell ref="C24:BT24"/>
    <mergeCell ref="BX28:CJ29"/>
    <mergeCell ref="CK30:CL30"/>
    <mergeCell ref="BX27:CJ27"/>
    <mergeCell ref="B44:BT44"/>
    <mergeCell ref="CO33:DA33"/>
    <mergeCell ref="B15:BT17"/>
    <mergeCell ref="CA15:CJ15"/>
    <mergeCell ref="CR15:DA15"/>
    <mergeCell ref="C28:BT28"/>
    <mergeCell ref="CM18:DC19"/>
    <mergeCell ref="BY16:CB16"/>
    <mergeCell ref="C26:BT26"/>
    <mergeCell ref="C27:BT27"/>
    <mergeCell ref="BV46:CL46"/>
    <mergeCell ref="DB28:DC29"/>
    <mergeCell ref="B56:BT56"/>
    <mergeCell ref="B55:BT55"/>
    <mergeCell ref="CK54:CL54"/>
    <mergeCell ref="B50:BT50"/>
    <mergeCell ref="BV52:BW52"/>
    <mergeCell ref="CK55:CL55"/>
    <mergeCell ref="B51:BT51"/>
    <mergeCell ref="B43:BT43"/>
    <mergeCell ref="B48:BT48"/>
    <mergeCell ref="BV48:CL48"/>
    <mergeCell ref="BV39:CL40"/>
    <mergeCell ref="CM48:DC48"/>
    <mergeCell ref="CM47:DC47"/>
    <mergeCell ref="BV44:CL44"/>
    <mergeCell ref="B47:BT47"/>
    <mergeCell ref="BV47:CL47"/>
    <mergeCell ref="BV43:CL43"/>
    <mergeCell ref="C46:BT46"/>
    <mergeCell ref="CM44:DC44"/>
    <mergeCell ref="CM43:DC43"/>
    <mergeCell ref="CM49:CN49"/>
    <mergeCell ref="CM46:DC46"/>
    <mergeCell ref="CM50:CN51"/>
    <mergeCell ref="CO50:DA51"/>
    <mergeCell ref="CO49:DA49"/>
    <mergeCell ref="DB49:DC49"/>
    <mergeCell ref="CM61:DC62"/>
    <mergeCell ref="BV58:BW58"/>
    <mergeCell ref="B4:CH4"/>
    <mergeCell ref="C37:BT37"/>
    <mergeCell ref="BV60:CL60"/>
    <mergeCell ref="C60:BT60"/>
    <mergeCell ref="BV25:CL25"/>
    <mergeCell ref="DB52:DC52"/>
    <mergeCell ref="DB54:DC54"/>
    <mergeCell ref="CM52:CN52"/>
    <mergeCell ref="DB50:DC51"/>
    <mergeCell ref="C62:BT62"/>
    <mergeCell ref="BX72:CJ73"/>
    <mergeCell ref="C73:BT73"/>
    <mergeCell ref="C71:BT71"/>
    <mergeCell ref="CM63:DC64"/>
    <mergeCell ref="C63:BT63"/>
    <mergeCell ref="C64:BT64"/>
    <mergeCell ref="BV63:CL64"/>
    <mergeCell ref="CK72:CL73"/>
    <mergeCell ref="C78:BT78"/>
    <mergeCell ref="BV76:CL76"/>
    <mergeCell ref="CM76:DC76"/>
    <mergeCell ref="B76:BT76"/>
    <mergeCell ref="CO78:DA78"/>
    <mergeCell ref="DB78:DC78"/>
    <mergeCell ref="BV78:BW78"/>
    <mergeCell ref="BX78:CJ78"/>
    <mergeCell ref="CK78:CL78"/>
    <mergeCell ref="C77:BT77"/>
    <mergeCell ref="C83:BT83"/>
    <mergeCell ref="BV83:CL83"/>
    <mergeCell ref="CM83:DC83"/>
    <mergeCell ref="C81:BT81"/>
    <mergeCell ref="BV81:CL81"/>
    <mergeCell ref="CM81:DC81"/>
    <mergeCell ref="C82:BT82"/>
    <mergeCell ref="BV82:CL82"/>
    <mergeCell ref="CM82:DC82"/>
    <mergeCell ref="C80:BT80"/>
    <mergeCell ref="BV80:CL80"/>
    <mergeCell ref="CM80:DC80"/>
    <mergeCell ref="BV70:CL70"/>
    <mergeCell ref="CM70:DC70"/>
    <mergeCell ref="C79:BT79"/>
    <mergeCell ref="BV79:CL79"/>
    <mergeCell ref="CM79:DC79"/>
    <mergeCell ref="C72:BT72"/>
    <mergeCell ref="CM78:CN78"/>
    <mergeCell ref="CM75:CN75"/>
    <mergeCell ref="C69:BT69"/>
    <mergeCell ref="BV69:CL69"/>
    <mergeCell ref="CM69:DC69"/>
    <mergeCell ref="DB72:DC73"/>
    <mergeCell ref="CM74:CN74"/>
    <mergeCell ref="CO74:DA74"/>
    <mergeCell ref="DB74:DC74"/>
    <mergeCell ref="CO75:DA75"/>
    <mergeCell ref="DB75:DC75"/>
    <mergeCell ref="CM25:DC25"/>
    <mergeCell ref="B45:BT45"/>
    <mergeCell ref="BV45:CL45"/>
    <mergeCell ref="CM45:DC45"/>
    <mergeCell ref="CM39:DC40"/>
    <mergeCell ref="BV37:CL38"/>
    <mergeCell ref="CM37:DC38"/>
    <mergeCell ref="BX35:CJ35"/>
    <mergeCell ref="CK35:CL35"/>
    <mergeCell ref="DB31:DC31"/>
    <mergeCell ref="BV75:BW75"/>
    <mergeCell ref="BX75:CJ75"/>
    <mergeCell ref="CK75:CL75"/>
    <mergeCell ref="BV59:BW59"/>
    <mergeCell ref="BX59:CJ59"/>
    <mergeCell ref="CK59:CL59"/>
    <mergeCell ref="CM59:CN59"/>
    <mergeCell ref="CO59:DA59"/>
    <mergeCell ref="BV31:BW31"/>
    <mergeCell ref="BX31:CJ31"/>
    <mergeCell ref="CK31:CL31"/>
    <mergeCell ref="CM31:CN31"/>
    <mergeCell ref="CO31:DA31"/>
    <mergeCell ref="CK50:CL51"/>
    <mergeCell ref="CO52:DA52"/>
    <mergeCell ref="CM54:CN54"/>
  </mergeCells>
  <printOptions horizontalCentered="1"/>
  <pageMargins left="0.5905511811023623" right="0.31496062992125984" top="0.3937007874015748" bottom="0.1968503937007874" header="0.1968503937007874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nefaz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angelika</cp:lastModifiedBy>
  <cp:lastPrinted>2014-04-07T12:42:22Z</cp:lastPrinted>
  <dcterms:created xsi:type="dcterms:W3CDTF">2012-01-16T08:10:42Z</dcterms:created>
  <dcterms:modified xsi:type="dcterms:W3CDTF">2014-04-25T11:58:33Z</dcterms:modified>
  <cp:category/>
  <cp:version/>
  <cp:contentType/>
  <cp:contentStatus/>
</cp:coreProperties>
</file>